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sultadoAnálisis2011" sheetId="1" r:id="rId1"/>
    <sheet name="% CUMPLIMIEN CALAGUA" sheetId="2" r:id="rId2"/>
  </sheets>
  <definedNames>
    <definedName name="Excel_BuiltIn__FilterDatabase">'ResultadoAnálisis2011'!$A$7:$Q$68</definedName>
  </definedNames>
  <calcPr fullCalcOnLoad="1"/>
</workbook>
</file>

<file path=xl/sharedStrings.xml><?xml version="1.0" encoding="utf-8"?>
<sst xmlns="http://schemas.openxmlformats.org/spreadsheetml/2006/main" count="91" uniqueCount="57">
  <si>
    <t>RESULTADO DE LOS ANALISIS DE CALIDAD DEL AGUA REALIZADOS EN EL AÑO  2011 POR EL PRESTADOR AGUAS DE SIGUATEPEQUE</t>
  </si>
  <si>
    <t>P   A   R   A   M   E   T   R   O</t>
  </si>
  <si>
    <t>No.-</t>
  </si>
  <si>
    <t>Turbiedad (UNT)</t>
  </si>
  <si>
    <t>Cloro Libre Residual (mg/l)</t>
  </si>
  <si>
    <t>Coliformes Fecales (UFC)</t>
  </si>
  <si>
    <t>Coliformes Totales (UFC)</t>
  </si>
  <si>
    <t>Valor Recomendado</t>
  </si>
  <si>
    <t>Valor Máximo Admisible</t>
  </si>
  <si>
    <t>Dentro de norma</t>
  </si>
  <si>
    <t>Fuera de norma</t>
  </si>
  <si>
    <t>0.50 a 1.0</t>
  </si>
  <si>
    <t>No</t>
  </si>
  <si>
    <t>Columna1</t>
  </si>
  <si>
    <t>T Dentro de norma</t>
  </si>
  <si>
    <t>T Fuera de norma</t>
  </si>
  <si>
    <t>Columna2</t>
  </si>
  <si>
    <t>C Dentro de norma</t>
  </si>
  <si>
    <t>C Fuera de norma</t>
  </si>
  <si>
    <t>Columna3</t>
  </si>
  <si>
    <t>CF Dentro de norma</t>
  </si>
  <si>
    <t>CF Fuera de norma</t>
  </si>
  <si>
    <t>Columna4</t>
  </si>
  <si>
    <t>CT Dentro de norma</t>
  </si>
  <si>
    <t>CT Fuera de norma</t>
  </si>
  <si>
    <t>Total</t>
  </si>
  <si>
    <t xml:space="preserve"> </t>
  </si>
  <si>
    <t>Resumen Resultado de Análisis de Control de Calidad del Agua Potable al 14 de diciembre de 2011</t>
  </si>
  <si>
    <t>Turbiedad</t>
  </si>
  <si>
    <t>Cloro Libre Residual</t>
  </si>
  <si>
    <t>Coliformes Fecales</t>
  </si>
  <si>
    <t>Coliformes Totales</t>
  </si>
  <si>
    <t xml:space="preserve"># de muestras obligatorias según NTN-CALAGUA </t>
  </si>
  <si>
    <t># de muestras analizadas</t>
  </si>
  <si>
    <t>D.N.</t>
  </si>
  <si>
    <t>F.N.</t>
  </si>
  <si>
    <t>Anual</t>
  </si>
  <si>
    <t>Periodo de evaluación 2011</t>
  </si>
  <si>
    <t>Semestral</t>
  </si>
  <si>
    <t>Mensual</t>
  </si>
  <si>
    <t>Desgloce del Indicador de Calidad del Agua Potable al 14 de diciembre de 2011</t>
  </si>
  <si>
    <t xml:space="preserve">NUMERO DE MUESTRAS QUE SUGIERE LA NORMA  (NMQSN) = </t>
  </si>
  <si>
    <t xml:space="preserve">RANGO DE POBLACION AFECTADA  (RPA) = </t>
  </si>
  <si>
    <t>Porcentaje de Cumplimiento Normativo (%)</t>
  </si>
  <si>
    <t>NUMERO DE USUARIOS CONECTADOS (NUC) =</t>
  </si>
  <si>
    <t xml:space="preserve">Cumplimiento Total </t>
  </si>
  <si>
    <t>Bacteriología</t>
  </si>
  <si>
    <t>POBLACION SERVIDA (PS) = NUC * 6 =</t>
  </si>
  <si>
    <t>Prestador</t>
  </si>
  <si>
    <t>%</t>
  </si>
  <si>
    <t>Muestreo</t>
  </si>
  <si>
    <t>Calidad</t>
  </si>
  <si>
    <r>
      <t xml:space="preserve">MUESTRAS ANALISIS </t>
    </r>
    <r>
      <rPr>
        <u val="single"/>
        <sz val="11"/>
        <color indexed="8"/>
        <rFont val="Calibri"/>
        <family val="2"/>
      </rPr>
      <t>E1</t>
    </r>
  </si>
  <si>
    <t>AGUAS DE SIGUATEPEQUE</t>
  </si>
  <si>
    <t>NUMERO DE MUESTRAS AL AÑO = (PS*NMQSN)/RPA =</t>
  </si>
  <si>
    <t>muestreo</t>
  </si>
  <si>
    <t>calidad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</si>
</sst>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 * #,##0.00_ ;_ * \-#,##0.00_ ;_ * \-??_ ;_ @_ "/>
    <numFmt numFmtId="166" formatCode="_ * #,##0_ ;_ * \-#,##0_ ;_ * \-??_ ;_ @_ "/>
    <numFmt numFmtId="167" formatCode="0.0%"/>
    <numFmt numFmtId="168" formatCode="0%"/>
    <numFmt numFmtId="169" formatCode="0"/>
    <numFmt numFmtId="170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8" fillId="0" borderId="10" xfId="0" applyFont="1" applyBorder="1" applyAlignment="1">
      <alignment/>
    </xf>
    <xf numFmtId="164" fontId="20" fillId="0" borderId="11" xfId="0" applyFont="1" applyBorder="1" applyAlignment="1">
      <alignment horizontal="center"/>
    </xf>
    <xf numFmtId="164" fontId="18" fillId="0" borderId="12" xfId="0" applyFont="1" applyBorder="1" applyAlignment="1">
      <alignment/>
    </xf>
    <xf numFmtId="164" fontId="20" fillId="0" borderId="13" xfId="0" applyFont="1" applyBorder="1" applyAlignment="1">
      <alignment horizontal="center"/>
    </xf>
    <xf numFmtId="164" fontId="21" fillId="0" borderId="12" xfId="0" applyFont="1" applyBorder="1" applyAlignment="1">
      <alignment/>
    </xf>
    <xf numFmtId="164" fontId="20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 wrapText="1"/>
    </xf>
    <xf numFmtId="164" fontId="20" fillId="0" borderId="16" xfId="0" applyFont="1" applyBorder="1" applyAlignment="1">
      <alignment horizontal="center" wrapText="1"/>
    </xf>
    <xf numFmtId="164" fontId="20" fillId="0" borderId="17" xfId="0" applyFont="1" applyBorder="1" applyAlignment="1">
      <alignment horizontal="center" wrapText="1"/>
    </xf>
    <xf numFmtId="164" fontId="20" fillId="0" borderId="18" xfId="0" applyFont="1" applyBorder="1" applyAlignment="1">
      <alignment horizontal="center" wrapText="1"/>
    </xf>
    <xf numFmtId="164" fontId="18" fillId="0" borderId="12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20" fillId="0" borderId="19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2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 wrapText="1"/>
    </xf>
    <xf numFmtId="164" fontId="20" fillId="24" borderId="0" xfId="0" applyFont="1" applyFill="1" applyBorder="1" applyAlignment="1">
      <alignment horizontal="center" wrapText="1"/>
    </xf>
    <xf numFmtId="164" fontId="18" fillId="0" borderId="21" xfId="0" applyFont="1" applyBorder="1" applyAlignment="1">
      <alignment horizontal="center"/>
    </xf>
    <xf numFmtId="164" fontId="19" fillId="0" borderId="21" xfId="0" applyFont="1" applyBorder="1" applyAlignment="1">
      <alignment/>
    </xf>
    <xf numFmtId="164" fontId="19" fillId="0" borderId="21" xfId="0" applyFont="1" applyFill="1" applyBorder="1" applyAlignment="1">
      <alignment horizontal="center"/>
    </xf>
    <xf numFmtId="164" fontId="19" fillId="0" borderId="21" xfId="0" applyFont="1" applyBorder="1" applyAlignment="1">
      <alignment horizontal="center"/>
    </xf>
    <xf numFmtId="164" fontId="19" fillId="0" borderId="21" xfId="0" applyFont="1" applyFill="1" applyBorder="1" applyAlignment="1">
      <alignment/>
    </xf>
    <xf numFmtId="164" fontId="19" fillId="24" borderId="21" xfId="0" applyFon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24" borderId="0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19" fillId="11" borderId="23" xfId="0" applyFont="1" applyFill="1" applyBorder="1" applyAlignment="1">
      <alignment horizontal="center" wrapText="1"/>
    </xf>
    <xf numFmtId="164" fontId="19" fillId="11" borderId="24" xfId="0" applyFont="1" applyFill="1" applyBorder="1" applyAlignment="1">
      <alignment horizontal="center" wrapText="1"/>
    </xf>
    <xf numFmtId="164" fontId="19" fillId="11" borderId="25" xfId="0" applyFont="1" applyFill="1" applyBorder="1" applyAlignment="1">
      <alignment horizontal="center" wrapText="1"/>
    </xf>
    <xf numFmtId="164" fontId="19" fillId="0" borderId="26" xfId="0" applyFont="1" applyBorder="1" applyAlignment="1">
      <alignment horizontal="center" wrapText="1"/>
    </xf>
    <xf numFmtId="164" fontId="19" fillId="0" borderId="27" xfId="0" applyFont="1" applyBorder="1" applyAlignment="1">
      <alignment horizontal="center"/>
    </xf>
    <xf numFmtId="164" fontId="19" fillId="0" borderId="28" xfId="0" applyFont="1" applyBorder="1" applyAlignment="1">
      <alignment horizontal="center"/>
    </xf>
    <xf numFmtId="164" fontId="19" fillId="11" borderId="29" xfId="0" applyFont="1" applyFill="1" applyBorder="1" applyAlignment="1">
      <alignment horizontal="center"/>
    </xf>
    <xf numFmtId="164" fontId="19" fillId="11" borderId="30" xfId="0" applyFont="1" applyFill="1" applyBorder="1" applyAlignment="1">
      <alignment horizontal="center"/>
    </xf>
    <xf numFmtId="164" fontId="19" fillId="11" borderId="31" xfId="0" applyFont="1" applyFill="1" applyBorder="1" applyAlignment="1">
      <alignment horizontal="center"/>
    </xf>
    <xf numFmtId="164" fontId="19" fillId="0" borderId="32" xfId="0" applyFont="1" applyBorder="1" applyAlignment="1">
      <alignment horizontal="center"/>
    </xf>
    <xf numFmtId="164" fontId="19" fillId="0" borderId="33" xfId="0" applyFont="1" applyBorder="1" applyAlignment="1">
      <alignment horizontal="center"/>
    </xf>
    <xf numFmtId="164" fontId="19" fillId="0" borderId="34" xfId="0" applyFont="1" applyBorder="1" applyAlignment="1">
      <alignment horizontal="center"/>
    </xf>
    <xf numFmtId="164" fontId="19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22" fillId="0" borderId="0" xfId="0" applyFont="1" applyBorder="1" applyAlignment="1">
      <alignment horizontal="left" wrapText="1"/>
    </xf>
    <xf numFmtId="164" fontId="19" fillId="8" borderId="37" xfId="0" applyFont="1" applyFill="1" applyBorder="1" applyAlignment="1">
      <alignment/>
    </xf>
    <xf numFmtId="164" fontId="19" fillId="8" borderId="17" xfId="0" applyFont="1" applyFill="1" applyBorder="1" applyAlignment="1">
      <alignment/>
    </xf>
    <xf numFmtId="164" fontId="19" fillId="8" borderId="38" xfId="0" applyFont="1" applyFill="1" applyBorder="1" applyAlignment="1">
      <alignment/>
    </xf>
    <xf numFmtId="164" fontId="19" fillId="8" borderId="39" xfId="0" applyFont="1" applyFill="1" applyBorder="1" applyAlignment="1">
      <alignment horizontal="right"/>
    </xf>
    <xf numFmtId="166" fontId="19" fillId="8" borderId="40" xfId="15" applyNumberFormat="1" applyFont="1" applyFill="1" applyBorder="1" applyAlignment="1" applyProtection="1">
      <alignment/>
      <protection/>
    </xf>
    <xf numFmtId="164" fontId="19" fillId="0" borderId="40" xfId="0" applyFont="1" applyBorder="1" applyAlignment="1">
      <alignment horizontal="center"/>
    </xf>
    <xf numFmtId="164" fontId="23" fillId="0" borderId="25" xfId="0" applyFont="1" applyBorder="1" applyAlignment="1">
      <alignment/>
    </xf>
    <xf numFmtId="164" fontId="24" fillId="0" borderId="41" xfId="0" applyFont="1" applyBorder="1" applyAlignment="1">
      <alignment horizontal="center"/>
    </xf>
    <xf numFmtId="164" fontId="25" fillId="0" borderId="20" xfId="0" applyFont="1" applyBorder="1" applyAlignment="1">
      <alignment horizontal="center" wrapText="1"/>
    </xf>
    <xf numFmtId="164" fontId="25" fillId="0" borderId="42" xfId="0" applyFont="1" applyBorder="1" applyAlignment="1">
      <alignment horizontal="center"/>
    </xf>
    <xf numFmtId="164" fontId="25" fillId="0" borderId="21" xfId="0" applyFont="1" applyBorder="1" applyAlignment="1">
      <alignment horizontal="center"/>
    </xf>
    <xf numFmtId="164" fontId="25" fillId="0" borderId="28" xfId="0" applyFont="1" applyBorder="1" applyAlignment="1">
      <alignment horizontal="center"/>
    </xf>
    <xf numFmtId="166" fontId="19" fillId="8" borderId="40" xfId="0" applyNumberFormat="1" applyFont="1" applyFill="1" applyBorder="1" applyAlignment="1">
      <alignment/>
    </xf>
    <xf numFmtId="164" fontId="0" fillId="0" borderId="40" xfId="0" applyFont="1" applyBorder="1" applyAlignment="1">
      <alignment horizontal="center"/>
    </xf>
    <xf numFmtId="164" fontId="25" fillId="0" borderId="43" xfId="0" applyFont="1" applyBorder="1" applyAlignment="1">
      <alignment horizontal="center"/>
    </xf>
    <xf numFmtId="164" fontId="25" fillId="0" borderId="36" xfId="0" applyFont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25" fillId="0" borderId="35" xfId="0" applyFont="1" applyBorder="1" applyAlignment="1">
      <alignment horizontal="center"/>
    </xf>
    <xf numFmtId="164" fontId="19" fillId="8" borderId="39" xfId="0" applyFont="1" applyFill="1" applyBorder="1" applyAlignment="1">
      <alignment/>
    </xf>
    <xf numFmtId="164" fontId="26" fillId="8" borderId="0" xfId="0" applyFont="1" applyFill="1" applyBorder="1" applyAlignment="1">
      <alignment horizontal="center"/>
    </xf>
    <xf numFmtId="164" fontId="28" fillId="8" borderId="0" xfId="0" applyFont="1" applyFill="1" applyBorder="1" applyAlignment="1">
      <alignment horizontal="center"/>
    </xf>
    <xf numFmtId="164" fontId="19" fillId="8" borderId="40" xfId="0" applyFont="1" applyFill="1" applyBorder="1" applyAlignment="1">
      <alignment/>
    </xf>
    <xf numFmtId="164" fontId="25" fillId="0" borderId="40" xfId="0" applyFont="1" applyBorder="1" applyAlignment="1">
      <alignment horizontal="center"/>
    </xf>
    <xf numFmtId="167" fontId="24" fillId="0" borderId="43" xfId="0" applyNumberFormat="1" applyFont="1" applyBorder="1" applyAlignment="1">
      <alignment horizontal="center"/>
    </xf>
    <xf numFmtId="167" fontId="24" fillId="0" borderId="44" xfId="0" applyNumberFormat="1" applyFont="1" applyBorder="1" applyAlignment="1">
      <alignment horizontal="center"/>
    </xf>
    <xf numFmtId="168" fontId="24" fillId="0" borderId="45" xfId="0" applyNumberFormat="1" applyFont="1" applyBorder="1" applyAlignment="1">
      <alignment horizontal="center"/>
    </xf>
    <xf numFmtId="168" fontId="24" fillId="0" borderId="43" xfId="0" applyNumberFormat="1" applyFont="1" applyBorder="1" applyAlignment="1">
      <alignment horizontal="center"/>
    </xf>
    <xf numFmtId="164" fontId="29" fillId="8" borderId="46" xfId="0" applyFont="1" applyFill="1" applyBorder="1" applyAlignment="1">
      <alignment horizontal="right"/>
    </xf>
    <xf numFmtId="169" fontId="25" fillId="8" borderId="29" xfId="0" applyNumberFormat="1" applyFont="1" applyFill="1" applyBorder="1" applyAlignment="1">
      <alignment/>
    </xf>
    <xf numFmtId="164" fontId="24" fillId="17" borderId="0" xfId="0" applyFont="1" applyFill="1" applyAlignment="1">
      <alignment/>
    </xf>
    <xf numFmtId="170" fontId="24" fillId="17" borderId="0" xfId="0" applyNumberFormat="1" applyFont="1" applyFill="1" applyAlignment="1">
      <alignment horizontal="center"/>
    </xf>
    <xf numFmtId="164" fontId="24" fillId="10" borderId="0" xfId="0" applyFont="1" applyFill="1" applyAlignment="1">
      <alignment/>
    </xf>
    <xf numFmtId="170" fontId="24" fillId="10" borderId="0" xfId="0" applyNumberFormat="1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IV74"/>
  <sheetViews>
    <sheetView workbookViewId="0" topLeftCell="A1">
      <pane ySplit="7" topLeftCell="A13" activePane="bottomLeft" state="frozen"/>
      <selection pane="topLeft" activeCell="A1" sqref="A1"/>
      <selection pane="bottomLeft" activeCell="E35" sqref="E35"/>
    </sheetView>
  </sheetViews>
  <sheetFormatPr defaultColWidth="11.421875" defaultRowHeight="15"/>
  <cols>
    <col min="1" max="1" width="4.7109375" style="1" customWidth="1"/>
    <col min="2" max="2" width="13.8515625" style="2" customWidth="1"/>
    <col min="3" max="3" width="8.7109375" style="2" customWidth="1"/>
    <col min="4" max="4" width="12.421875" style="3" customWidth="1"/>
    <col min="5" max="5" width="10.28125" style="3" customWidth="1"/>
    <col min="6" max="6" width="16.57421875" style="2" customWidth="1"/>
    <col min="7" max="7" width="8.28125" style="2" customWidth="1"/>
    <col min="8" max="8" width="9.7109375" style="3" customWidth="1"/>
    <col min="9" max="9" width="9.28125" style="3" customWidth="1"/>
    <col min="10" max="10" width="14.28125" style="2" customWidth="1"/>
    <col min="11" max="11" width="9.140625" style="2" customWidth="1"/>
    <col min="12" max="13" width="11.140625" style="3" customWidth="1"/>
    <col min="14" max="14" width="15.00390625" style="2" customWidth="1"/>
    <col min="15" max="15" width="8.421875" style="2" customWidth="1"/>
    <col min="16" max="16" width="11.57421875" style="3" customWidth="1"/>
    <col min="17" max="17" width="10.140625" style="3" customWidth="1"/>
    <col min="18" max="254" width="11.421875" style="2" customWidth="1"/>
  </cols>
  <sheetData>
    <row r="2" spans="1:17" ht="12.7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3" customHeight="1">
      <c r="A4" s="8" t="s">
        <v>2</v>
      </c>
      <c r="B4" s="7" t="s">
        <v>3</v>
      </c>
      <c r="C4" s="7"/>
      <c r="D4" s="7"/>
      <c r="E4" s="7"/>
      <c r="F4" s="9" t="s">
        <v>4</v>
      </c>
      <c r="G4" s="9"/>
      <c r="H4" s="9"/>
      <c r="I4" s="9"/>
      <c r="J4" s="9" t="s">
        <v>5</v>
      </c>
      <c r="K4" s="9"/>
      <c r="L4" s="9"/>
      <c r="M4" s="9"/>
      <c r="N4" s="9" t="s">
        <v>6</v>
      </c>
      <c r="O4" s="9"/>
      <c r="P4" s="9"/>
      <c r="Q4" s="9"/>
    </row>
    <row r="5" spans="1:17" ht="12.75">
      <c r="A5" s="6"/>
      <c r="B5" s="10" t="s">
        <v>7</v>
      </c>
      <c r="C5" s="11" t="s">
        <v>8</v>
      </c>
      <c r="D5" s="12" t="s">
        <v>9</v>
      </c>
      <c r="E5" s="13" t="s">
        <v>10</v>
      </c>
      <c r="F5" s="10" t="s">
        <v>7</v>
      </c>
      <c r="G5" s="11" t="s">
        <v>8</v>
      </c>
      <c r="H5" s="11" t="s">
        <v>9</v>
      </c>
      <c r="I5" s="13" t="s">
        <v>10</v>
      </c>
      <c r="J5" s="10" t="s">
        <v>7</v>
      </c>
      <c r="K5" s="11" t="s">
        <v>8</v>
      </c>
      <c r="L5" s="11" t="s">
        <v>9</v>
      </c>
      <c r="M5" s="13" t="s">
        <v>10</v>
      </c>
      <c r="N5" s="10" t="s">
        <v>7</v>
      </c>
      <c r="O5" s="11" t="s">
        <v>8</v>
      </c>
      <c r="P5" s="11" t="s">
        <v>9</v>
      </c>
      <c r="Q5" s="13" t="s">
        <v>10</v>
      </c>
    </row>
    <row r="6" spans="1:17" ht="12.75">
      <c r="A6" s="14"/>
      <c r="B6" s="15">
        <v>1</v>
      </c>
      <c r="C6" s="16">
        <v>5</v>
      </c>
      <c r="D6" s="17"/>
      <c r="E6" s="18"/>
      <c r="F6" s="15" t="s">
        <v>11</v>
      </c>
      <c r="G6" s="16">
        <v>5</v>
      </c>
      <c r="H6" s="16"/>
      <c r="I6" s="18"/>
      <c r="J6" s="15">
        <v>0</v>
      </c>
      <c r="K6" s="16">
        <v>0</v>
      </c>
      <c r="L6" s="16"/>
      <c r="M6" s="18"/>
      <c r="N6" s="15">
        <v>0</v>
      </c>
      <c r="O6" s="16">
        <v>3</v>
      </c>
      <c r="P6" s="16"/>
      <c r="Q6" s="18"/>
    </row>
    <row r="7" spans="1:17" ht="27" customHeight="1">
      <c r="A7" s="19" t="s">
        <v>12</v>
      </c>
      <c r="B7" s="20" t="s">
        <v>3</v>
      </c>
      <c r="C7" s="20" t="s">
        <v>13</v>
      </c>
      <c r="D7" s="21" t="s">
        <v>14</v>
      </c>
      <c r="E7" s="21" t="s">
        <v>15</v>
      </c>
      <c r="F7" s="22" t="s">
        <v>4</v>
      </c>
      <c r="G7" s="22" t="s">
        <v>16</v>
      </c>
      <c r="H7" s="21" t="s">
        <v>17</v>
      </c>
      <c r="I7" s="21" t="s">
        <v>18</v>
      </c>
      <c r="J7" s="21" t="s">
        <v>5</v>
      </c>
      <c r="K7" s="20" t="s">
        <v>19</v>
      </c>
      <c r="L7" s="21" t="s">
        <v>20</v>
      </c>
      <c r="M7" s="21" t="s">
        <v>21</v>
      </c>
      <c r="N7" s="21" t="s">
        <v>6</v>
      </c>
      <c r="O7" s="20" t="s">
        <v>22</v>
      </c>
      <c r="P7" s="21" t="s">
        <v>23</v>
      </c>
      <c r="Q7" s="21" t="s">
        <v>24</v>
      </c>
    </row>
    <row r="8" spans="1:17" ht="13.5" customHeight="1">
      <c r="A8" s="23">
        <v>1</v>
      </c>
      <c r="B8" s="24">
        <v>0.88</v>
      </c>
      <c r="C8" s="25"/>
      <c r="D8" s="26">
        <v>1</v>
      </c>
      <c r="E8" s="26"/>
      <c r="F8" s="27">
        <v>0</v>
      </c>
      <c r="G8" s="25"/>
      <c r="H8" s="26"/>
      <c r="I8" s="26">
        <v>1</v>
      </c>
      <c r="J8" s="24">
        <v>0</v>
      </c>
      <c r="K8" s="25"/>
      <c r="L8" s="26">
        <v>1</v>
      </c>
      <c r="M8" s="26">
        <v>0</v>
      </c>
      <c r="N8" s="24">
        <v>15</v>
      </c>
      <c r="O8" s="25"/>
      <c r="P8" s="26"/>
      <c r="Q8" s="26">
        <v>1</v>
      </c>
    </row>
    <row r="9" spans="1:17" ht="13.5" customHeight="1">
      <c r="A9" s="23">
        <v>2</v>
      </c>
      <c r="B9" s="24">
        <v>4.08</v>
      </c>
      <c r="C9" s="25"/>
      <c r="D9" s="26">
        <v>1</v>
      </c>
      <c r="E9" s="26"/>
      <c r="F9" s="27">
        <v>1.2</v>
      </c>
      <c r="G9" s="25"/>
      <c r="H9" s="26">
        <v>1</v>
      </c>
      <c r="I9" s="26"/>
      <c r="J9" s="24">
        <v>0</v>
      </c>
      <c r="K9" s="25"/>
      <c r="L9" s="26">
        <v>1</v>
      </c>
      <c r="M9" s="26">
        <v>0</v>
      </c>
      <c r="N9" s="24">
        <v>2</v>
      </c>
      <c r="O9" s="25"/>
      <c r="P9" s="26">
        <v>1</v>
      </c>
      <c r="Q9" s="26"/>
    </row>
    <row r="10" spans="1:17" ht="13.5" customHeight="1">
      <c r="A10" s="23">
        <v>3</v>
      </c>
      <c r="B10" s="24">
        <v>4.43</v>
      </c>
      <c r="C10" s="25"/>
      <c r="D10" s="26">
        <v>1</v>
      </c>
      <c r="E10" s="26"/>
      <c r="F10" s="27">
        <v>1.2</v>
      </c>
      <c r="G10" s="25"/>
      <c r="H10" s="26">
        <v>1</v>
      </c>
      <c r="I10" s="26"/>
      <c r="J10" s="24">
        <v>0</v>
      </c>
      <c r="K10" s="25"/>
      <c r="L10" s="26">
        <v>1</v>
      </c>
      <c r="M10" s="26">
        <v>0</v>
      </c>
      <c r="N10" s="24">
        <v>0</v>
      </c>
      <c r="O10" s="25"/>
      <c r="P10" s="26">
        <v>1</v>
      </c>
      <c r="Q10" s="26"/>
    </row>
    <row r="11" spans="1:17" ht="13.5" customHeight="1">
      <c r="A11" s="23">
        <v>4</v>
      </c>
      <c r="B11" s="24">
        <v>4.41</v>
      </c>
      <c r="C11" s="25"/>
      <c r="D11" s="26">
        <v>1</v>
      </c>
      <c r="E11" s="26"/>
      <c r="F11" s="27">
        <v>0.7</v>
      </c>
      <c r="G11" s="25"/>
      <c r="H11" s="26">
        <v>1</v>
      </c>
      <c r="I11" s="26"/>
      <c r="J11" s="24">
        <v>0</v>
      </c>
      <c r="K11" s="25"/>
      <c r="L11" s="26">
        <v>1</v>
      </c>
      <c r="M11" s="26">
        <v>0</v>
      </c>
      <c r="N11" s="24">
        <v>1</v>
      </c>
      <c r="O11" s="25"/>
      <c r="P11" s="26">
        <v>1</v>
      </c>
      <c r="Q11" s="26"/>
    </row>
    <row r="12" spans="1:17" ht="13.5" customHeight="1">
      <c r="A12" s="23">
        <v>5</v>
      </c>
      <c r="B12" s="24">
        <v>4.98</v>
      </c>
      <c r="C12" s="25"/>
      <c r="D12" s="26">
        <v>1</v>
      </c>
      <c r="E12" s="26"/>
      <c r="F12" s="27">
        <v>1.2</v>
      </c>
      <c r="G12" s="25"/>
      <c r="H12" s="26">
        <v>1</v>
      </c>
      <c r="I12" s="26"/>
      <c r="J12" s="24">
        <v>0</v>
      </c>
      <c r="K12" s="25"/>
      <c r="L12" s="26">
        <v>1</v>
      </c>
      <c r="M12" s="26">
        <v>0</v>
      </c>
      <c r="N12" s="24">
        <v>0</v>
      </c>
      <c r="O12" s="25"/>
      <c r="P12" s="26">
        <v>1</v>
      </c>
      <c r="Q12" s="26"/>
    </row>
    <row r="13" spans="1:17" ht="13.5" customHeight="1">
      <c r="A13" s="23">
        <v>6</v>
      </c>
      <c r="B13" s="24">
        <v>10.5</v>
      </c>
      <c r="C13" s="25"/>
      <c r="D13" s="26"/>
      <c r="E13" s="26">
        <v>1</v>
      </c>
      <c r="F13" s="27">
        <v>3.6</v>
      </c>
      <c r="G13" s="25"/>
      <c r="H13" s="26">
        <v>1</v>
      </c>
      <c r="I13" s="26"/>
      <c r="J13" s="24">
        <v>0</v>
      </c>
      <c r="K13" s="25"/>
      <c r="L13" s="26">
        <v>1</v>
      </c>
      <c r="M13" s="26">
        <v>0</v>
      </c>
      <c r="N13" s="24">
        <v>0</v>
      </c>
      <c r="O13" s="25"/>
      <c r="P13" s="26">
        <v>1</v>
      </c>
      <c r="Q13" s="26"/>
    </row>
    <row r="14" spans="1:17" ht="13.5" customHeight="1">
      <c r="A14" s="23">
        <v>7</v>
      </c>
      <c r="B14" s="24">
        <v>0.93</v>
      </c>
      <c r="C14" s="25"/>
      <c r="D14" s="26">
        <v>1</v>
      </c>
      <c r="E14" s="26"/>
      <c r="F14" s="27">
        <v>0</v>
      </c>
      <c r="G14" s="25"/>
      <c r="H14" s="26"/>
      <c r="I14" s="26">
        <v>1</v>
      </c>
      <c r="J14" s="24">
        <v>0</v>
      </c>
      <c r="K14" s="25"/>
      <c r="L14" s="26">
        <v>1</v>
      </c>
      <c r="M14" s="26">
        <v>0</v>
      </c>
      <c r="N14" s="24">
        <v>0</v>
      </c>
      <c r="O14" s="25"/>
      <c r="P14" s="26">
        <v>1</v>
      </c>
      <c r="Q14" s="26"/>
    </row>
    <row r="15" spans="1:17" ht="14.25" customHeight="1">
      <c r="A15" s="23">
        <v>8</v>
      </c>
      <c r="B15" s="24">
        <v>0.25</v>
      </c>
      <c r="C15" s="25"/>
      <c r="D15" s="26">
        <v>1</v>
      </c>
      <c r="E15" s="26"/>
      <c r="F15" s="27">
        <v>0</v>
      </c>
      <c r="G15" s="25"/>
      <c r="H15" s="26"/>
      <c r="I15" s="26">
        <v>1</v>
      </c>
      <c r="J15" s="24">
        <v>0</v>
      </c>
      <c r="K15" s="25"/>
      <c r="L15" s="26">
        <v>1</v>
      </c>
      <c r="M15" s="26">
        <v>0</v>
      </c>
      <c r="N15" s="24">
        <v>0</v>
      </c>
      <c r="O15" s="25"/>
      <c r="P15" s="26">
        <v>1</v>
      </c>
      <c r="Q15" s="26"/>
    </row>
    <row r="16" spans="1:17" ht="13.5" customHeight="1">
      <c r="A16" s="23">
        <v>9</v>
      </c>
      <c r="B16" s="24">
        <v>7.48</v>
      </c>
      <c r="C16" s="25"/>
      <c r="D16" s="26"/>
      <c r="E16" s="26">
        <v>1</v>
      </c>
      <c r="F16" s="27">
        <v>1.2</v>
      </c>
      <c r="G16" s="25"/>
      <c r="H16" s="26">
        <v>1</v>
      </c>
      <c r="I16" s="26"/>
      <c r="J16" s="24">
        <v>0</v>
      </c>
      <c r="K16" s="25"/>
      <c r="L16" s="26">
        <v>1</v>
      </c>
      <c r="M16" s="26">
        <v>0</v>
      </c>
      <c r="N16" s="24">
        <v>0</v>
      </c>
      <c r="O16" s="25"/>
      <c r="P16" s="26">
        <v>1</v>
      </c>
      <c r="Q16" s="26"/>
    </row>
    <row r="17" spans="1:17" ht="13.5" customHeight="1">
      <c r="A17" s="23">
        <v>10</v>
      </c>
      <c r="B17" s="24">
        <v>2.82</v>
      </c>
      <c r="C17" s="25"/>
      <c r="D17" s="26">
        <v>1</v>
      </c>
      <c r="E17" s="26"/>
      <c r="F17" s="27">
        <v>1</v>
      </c>
      <c r="G17" s="25"/>
      <c r="H17" s="26">
        <v>1</v>
      </c>
      <c r="I17" s="26"/>
      <c r="J17" s="24">
        <v>0</v>
      </c>
      <c r="K17" s="25"/>
      <c r="L17" s="26">
        <v>1</v>
      </c>
      <c r="M17" s="26">
        <v>0</v>
      </c>
      <c r="N17" s="24">
        <v>0</v>
      </c>
      <c r="O17" s="25"/>
      <c r="P17" s="26">
        <v>1</v>
      </c>
      <c r="Q17" s="26"/>
    </row>
    <row r="18" spans="1:17" ht="13.5" customHeight="1">
      <c r="A18" s="23">
        <v>11</v>
      </c>
      <c r="B18" s="24">
        <v>8.01</v>
      </c>
      <c r="C18" s="25"/>
      <c r="D18" s="26"/>
      <c r="E18" s="26">
        <v>1</v>
      </c>
      <c r="F18" s="27">
        <v>0.25</v>
      </c>
      <c r="G18" s="25"/>
      <c r="H18" s="26"/>
      <c r="I18" s="26">
        <v>1</v>
      </c>
      <c r="J18" s="24">
        <v>0</v>
      </c>
      <c r="K18" s="25"/>
      <c r="L18" s="26">
        <v>1</v>
      </c>
      <c r="M18" s="26">
        <v>0</v>
      </c>
      <c r="N18" s="24">
        <v>0</v>
      </c>
      <c r="O18" s="25"/>
      <c r="P18" s="26">
        <v>1</v>
      </c>
      <c r="Q18" s="26"/>
    </row>
    <row r="19" spans="1:17" ht="13.5" customHeight="1">
      <c r="A19" s="23">
        <v>12</v>
      </c>
      <c r="B19" s="24">
        <v>0.41</v>
      </c>
      <c r="C19" s="25"/>
      <c r="D19" s="26">
        <v>1</v>
      </c>
      <c r="E19" s="26"/>
      <c r="F19" s="27">
        <v>0</v>
      </c>
      <c r="G19" s="25"/>
      <c r="H19" s="26"/>
      <c r="I19" s="26">
        <v>1</v>
      </c>
      <c r="J19" s="24">
        <v>0</v>
      </c>
      <c r="K19" s="25"/>
      <c r="L19" s="26">
        <v>1</v>
      </c>
      <c r="M19" s="26">
        <v>0</v>
      </c>
      <c r="N19" s="24">
        <v>0</v>
      </c>
      <c r="O19" s="25"/>
      <c r="P19" s="26">
        <v>1</v>
      </c>
      <c r="Q19" s="26"/>
    </row>
    <row r="20" spans="1:17" ht="13.5" customHeight="1">
      <c r="A20" s="23">
        <v>13</v>
      </c>
      <c r="B20" s="24">
        <v>0.88</v>
      </c>
      <c r="C20" s="25"/>
      <c r="D20" s="26">
        <v>1</v>
      </c>
      <c r="E20" s="26"/>
      <c r="F20" s="27">
        <v>0</v>
      </c>
      <c r="G20" s="25"/>
      <c r="H20" s="26"/>
      <c r="I20" s="26">
        <v>1</v>
      </c>
      <c r="J20" s="24">
        <v>0</v>
      </c>
      <c r="K20" s="25"/>
      <c r="L20" s="26">
        <v>1</v>
      </c>
      <c r="M20" s="26">
        <v>0</v>
      </c>
      <c r="N20" s="24">
        <v>0</v>
      </c>
      <c r="O20" s="25"/>
      <c r="P20" s="26">
        <v>1</v>
      </c>
      <c r="Q20" s="26"/>
    </row>
    <row r="21" spans="1:17" ht="13.5" customHeight="1">
      <c r="A21" s="23">
        <v>14</v>
      </c>
      <c r="B21" s="24">
        <v>4.63</v>
      </c>
      <c r="C21" s="25"/>
      <c r="D21" s="26">
        <v>1</v>
      </c>
      <c r="E21" s="26"/>
      <c r="F21" s="27">
        <v>0.1</v>
      </c>
      <c r="G21" s="25"/>
      <c r="H21" s="26"/>
      <c r="I21" s="26">
        <v>1</v>
      </c>
      <c r="J21" s="24">
        <v>0</v>
      </c>
      <c r="K21" s="25"/>
      <c r="L21" s="26">
        <v>1</v>
      </c>
      <c r="M21" s="26">
        <v>0</v>
      </c>
      <c r="N21" s="24">
        <v>0</v>
      </c>
      <c r="O21" s="25"/>
      <c r="P21" s="26">
        <v>1</v>
      </c>
      <c r="Q21" s="26"/>
    </row>
    <row r="22" spans="1:17" ht="13.5" customHeight="1">
      <c r="A22" s="23">
        <v>15</v>
      </c>
      <c r="B22" s="24">
        <v>1.77</v>
      </c>
      <c r="C22" s="25"/>
      <c r="D22" s="26">
        <v>1</v>
      </c>
      <c r="E22" s="26"/>
      <c r="F22" s="27">
        <v>0</v>
      </c>
      <c r="G22" s="25"/>
      <c r="H22" s="26"/>
      <c r="I22" s="26">
        <v>1</v>
      </c>
      <c r="J22" s="24">
        <v>2</v>
      </c>
      <c r="K22" s="25"/>
      <c r="L22" s="26"/>
      <c r="M22" s="26">
        <v>1</v>
      </c>
      <c r="N22" s="24">
        <v>4</v>
      </c>
      <c r="O22" s="25"/>
      <c r="P22" s="26"/>
      <c r="Q22" s="26">
        <v>1</v>
      </c>
    </row>
    <row r="23" spans="1:17" ht="13.5" customHeight="1">
      <c r="A23" s="23">
        <v>16</v>
      </c>
      <c r="B23" s="24">
        <v>5.49</v>
      </c>
      <c r="C23" s="25"/>
      <c r="D23" s="26"/>
      <c r="E23" s="26">
        <v>1</v>
      </c>
      <c r="F23" s="27">
        <v>0.3</v>
      </c>
      <c r="G23" s="25"/>
      <c r="H23" s="26"/>
      <c r="I23" s="26">
        <v>1</v>
      </c>
      <c r="J23" s="24">
        <v>1</v>
      </c>
      <c r="K23" s="25"/>
      <c r="L23" s="26"/>
      <c r="M23" s="26">
        <v>1</v>
      </c>
      <c r="N23" s="24">
        <v>0</v>
      </c>
      <c r="O23" s="25"/>
      <c r="P23" s="26">
        <v>1</v>
      </c>
      <c r="Q23" s="26"/>
    </row>
    <row r="24" spans="1:17" ht="13.5" customHeight="1">
      <c r="A24" s="23">
        <v>17</v>
      </c>
      <c r="B24" s="24">
        <v>7.73</v>
      </c>
      <c r="C24" s="25"/>
      <c r="D24" s="26"/>
      <c r="E24" s="26">
        <v>1</v>
      </c>
      <c r="F24" s="27">
        <v>0.25</v>
      </c>
      <c r="G24" s="25"/>
      <c r="H24" s="26"/>
      <c r="I24" s="26">
        <v>1</v>
      </c>
      <c r="J24" s="24">
        <v>1</v>
      </c>
      <c r="K24" s="25"/>
      <c r="L24" s="26"/>
      <c r="M24" s="26">
        <v>1</v>
      </c>
      <c r="N24" s="24">
        <v>0</v>
      </c>
      <c r="O24" s="25"/>
      <c r="P24" s="26">
        <v>1</v>
      </c>
      <c r="Q24" s="26"/>
    </row>
    <row r="25" spans="1:17" ht="13.5" customHeight="1">
      <c r="A25" s="23">
        <v>18</v>
      </c>
      <c r="B25" s="24">
        <v>3.41</v>
      </c>
      <c r="C25" s="25"/>
      <c r="D25" s="26">
        <v>1</v>
      </c>
      <c r="E25" s="26"/>
      <c r="F25" s="27">
        <v>0.25</v>
      </c>
      <c r="G25" s="25"/>
      <c r="H25" s="26"/>
      <c r="I25" s="26">
        <v>1</v>
      </c>
      <c r="J25" s="24">
        <v>0</v>
      </c>
      <c r="K25" s="25"/>
      <c r="L25" s="26">
        <v>1</v>
      </c>
      <c r="M25" s="26">
        <v>0</v>
      </c>
      <c r="N25" s="24">
        <v>0</v>
      </c>
      <c r="O25" s="25"/>
      <c r="P25" s="26">
        <v>1</v>
      </c>
      <c r="Q25" s="26"/>
    </row>
    <row r="26" spans="1:17" ht="13.5" customHeight="1">
      <c r="A26" s="23">
        <v>19</v>
      </c>
      <c r="B26" s="24">
        <v>3.98</v>
      </c>
      <c r="C26" s="25"/>
      <c r="D26" s="26">
        <v>1</v>
      </c>
      <c r="E26" s="26"/>
      <c r="F26" s="27">
        <v>0.25</v>
      </c>
      <c r="G26" s="25"/>
      <c r="H26" s="26"/>
      <c r="I26" s="26">
        <v>1</v>
      </c>
      <c r="J26" s="24">
        <v>0</v>
      </c>
      <c r="K26" s="25"/>
      <c r="L26" s="26">
        <v>1</v>
      </c>
      <c r="M26" s="26">
        <v>0</v>
      </c>
      <c r="N26" s="24">
        <v>0</v>
      </c>
      <c r="O26" s="25"/>
      <c r="P26" s="26">
        <v>1</v>
      </c>
      <c r="Q26" s="26"/>
    </row>
    <row r="27" spans="1:17" ht="13.5" customHeight="1">
      <c r="A27" s="23">
        <v>20</v>
      </c>
      <c r="B27" s="24">
        <v>1.98</v>
      </c>
      <c r="C27" s="25"/>
      <c r="D27" s="26">
        <v>1</v>
      </c>
      <c r="E27" s="26"/>
      <c r="F27" s="27">
        <v>0.25</v>
      </c>
      <c r="G27" s="25"/>
      <c r="H27" s="26"/>
      <c r="I27" s="26">
        <v>1</v>
      </c>
      <c r="J27" s="24">
        <v>5</v>
      </c>
      <c r="K27" s="25"/>
      <c r="L27" s="26"/>
      <c r="M27" s="26">
        <v>1</v>
      </c>
      <c r="N27" s="24">
        <v>1</v>
      </c>
      <c r="O27" s="25"/>
      <c r="P27" s="26">
        <v>1</v>
      </c>
      <c r="Q27" s="26"/>
    </row>
    <row r="28" spans="1:17" ht="13.5" customHeight="1">
      <c r="A28" s="23">
        <v>21</v>
      </c>
      <c r="B28" s="24">
        <v>12</v>
      </c>
      <c r="C28" s="25"/>
      <c r="D28" s="26"/>
      <c r="E28" s="26">
        <v>1</v>
      </c>
      <c r="F28" s="27">
        <v>1.4</v>
      </c>
      <c r="G28" s="25"/>
      <c r="H28" s="26">
        <v>1</v>
      </c>
      <c r="I28" s="26"/>
      <c r="J28" s="24">
        <v>0</v>
      </c>
      <c r="K28" s="25"/>
      <c r="L28" s="26">
        <v>1</v>
      </c>
      <c r="M28" s="26">
        <v>0</v>
      </c>
      <c r="N28" s="24">
        <v>2</v>
      </c>
      <c r="O28" s="25"/>
      <c r="P28" s="26">
        <v>1</v>
      </c>
      <c r="Q28" s="26"/>
    </row>
    <row r="29" spans="1:17" ht="13.5" customHeight="1">
      <c r="A29" s="23">
        <v>22</v>
      </c>
      <c r="B29" s="24">
        <v>10.6</v>
      </c>
      <c r="C29" s="25"/>
      <c r="D29" s="26"/>
      <c r="E29" s="26">
        <v>1</v>
      </c>
      <c r="F29" s="27">
        <v>1.4</v>
      </c>
      <c r="G29" s="25"/>
      <c r="H29" s="26">
        <v>1</v>
      </c>
      <c r="I29" s="26"/>
      <c r="J29" s="24">
        <v>0</v>
      </c>
      <c r="K29" s="25"/>
      <c r="L29" s="26">
        <v>1</v>
      </c>
      <c r="M29" s="26">
        <v>0</v>
      </c>
      <c r="N29" s="24">
        <v>2</v>
      </c>
      <c r="O29" s="25"/>
      <c r="P29" s="26">
        <v>1</v>
      </c>
      <c r="Q29" s="26"/>
    </row>
    <row r="30" spans="1:17" ht="13.5" customHeight="1">
      <c r="A30" s="23">
        <v>23</v>
      </c>
      <c r="B30" s="24">
        <v>0.28</v>
      </c>
      <c r="C30" s="25"/>
      <c r="D30" s="26">
        <v>1</v>
      </c>
      <c r="E30" s="26"/>
      <c r="F30" s="27">
        <v>0</v>
      </c>
      <c r="G30" s="25"/>
      <c r="H30" s="26"/>
      <c r="I30" s="26">
        <v>1</v>
      </c>
      <c r="J30" s="24">
        <v>0</v>
      </c>
      <c r="K30" s="25"/>
      <c r="L30" s="26">
        <v>1</v>
      </c>
      <c r="M30" s="26">
        <v>0</v>
      </c>
      <c r="N30" s="24">
        <v>0</v>
      </c>
      <c r="O30" s="25"/>
      <c r="P30" s="26">
        <v>1</v>
      </c>
      <c r="Q30" s="26"/>
    </row>
    <row r="31" spans="1:17" ht="13.5" customHeight="1">
      <c r="A31" s="23">
        <v>24</v>
      </c>
      <c r="B31" s="24">
        <v>2.55</v>
      </c>
      <c r="C31" s="25"/>
      <c r="D31" s="26">
        <v>1</v>
      </c>
      <c r="E31" s="26"/>
      <c r="F31" s="27">
        <v>2.4</v>
      </c>
      <c r="G31" s="25"/>
      <c r="H31" s="26">
        <v>1</v>
      </c>
      <c r="I31" s="26"/>
      <c r="J31" s="24">
        <v>0</v>
      </c>
      <c r="K31" s="25"/>
      <c r="L31" s="26">
        <v>1</v>
      </c>
      <c r="M31" s="26">
        <v>0</v>
      </c>
      <c r="N31" s="24">
        <v>0</v>
      </c>
      <c r="O31" s="25"/>
      <c r="P31" s="26">
        <v>1</v>
      </c>
      <c r="Q31" s="26"/>
    </row>
    <row r="32" spans="1:17" ht="13.5" customHeight="1">
      <c r="A32" s="23">
        <v>25</v>
      </c>
      <c r="B32" s="24">
        <v>5.88</v>
      </c>
      <c r="C32" s="25"/>
      <c r="D32" s="26"/>
      <c r="E32" s="26">
        <v>1</v>
      </c>
      <c r="F32" s="27">
        <v>2.6</v>
      </c>
      <c r="G32" s="25"/>
      <c r="H32" s="26">
        <v>1</v>
      </c>
      <c r="I32" s="26"/>
      <c r="J32" s="24">
        <v>0</v>
      </c>
      <c r="K32" s="25"/>
      <c r="L32" s="26">
        <v>1</v>
      </c>
      <c r="M32" s="26">
        <v>0</v>
      </c>
      <c r="N32" s="24">
        <v>2</v>
      </c>
      <c r="O32" s="25"/>
      <c r="P32" s="26">
        <v>1</v>
      </c>
      <c r="Q32" s="26"/>
    </row>
    <row r="33" spans="1:17" ht="13.5" customHeight="1">
      <c r="A33" s="23">
        <v>26</v>
      </c>
      <c r="B33" s="24">
        <v>0.74</v>
      </c>
      <c r="C33" s="25"/>
      <c r="D33" s="26">
        <v>1</v>
      </c>
      <c r="E33" s="26"/>
      <c r="F33" s="27">
        <v>0</v>
      </c>
      <c r="G33" s="25"/>
      <c r="H33" s="26"/>
      <c r="I33" s="26">
        <v>1</v>
      </c>
      <c r="J33" s="24">
        <v>0</v>
      </c>
      <c r="K33" s="25"/>
      <c r="L33" s="26">
        <v>1</v>
      </c>
      <c r="M33" s="26">
        <v>0</v>
      </c>
      <c r="N33" s="24">
        <v>0</v>
      </c>
      <c r="O33" s="25"/>
      <c r="P33" s="26">
        <v>1</v>
      </c>
      <c r="Q33" s="26"/>
    </row>
    <row r="34" spans="1:17" ht="13.5" customHeight="1">
      <c r="A34" s="23">
        <v>27</v>
      </c>
      <c r="B34" s="24">
        <v>16.7</v>
      </c>
      <c r="C34" s="25"/>
      <c r="D34" s="26"/>
      <c r="E34" s="26">
        <v>1</v>
      </c>
      <c r="F34" s="27">
        <v>0</v>
      </c>
      <c r="G34" s="25"/>
      <c r="H34" s="26"/>
      <c r="I34" s="26">
        <v>1</v>
      </c>
      <c r="J34" s="24">
        <v>0</v>
      </c>
      <c r="K34" s="25"/>
      <c r="L34" s="26">
        <v>1</v>
      </c>
      <c r="M34" s="26">
        <v>0</v>
      </c>
      <c r="N34" s="24">
        <v>0</v>
      </c>
      <c r="O34" s="25"/>
      <c r="P34" s="26">
        <v>1</v>
      </c>
      <c r="Q34" s="26"/>
    </row>
    <row r="35" spans="1:17" ht="13.5" customHeight="1">
      <c r="A35" s="23">
        <v>28</v>
      </c>
      <c r="B35" s="24">
        <v>0.96</v>
      </c>
      <c r="C35" s="25"/>
      <c r="D35" s="26">
        <v>1</v>
      </c>
      <c r="E35" s="26"/>
      <c r="F35" s="27">
        <v>0</v>
      </c>
      <c r="G35" s="25"/>
      <c r="H35" s="26"/>
      <c r="I35" s="26">
        <v>1</v>
      </c>
      <c r="J35" s="24">
        <v>0</v>
      </c>
      <c r="K35" s="25"/>
      <c r="L35" s="26">
        <v>1</v>
      </c>
      <c r="M35" s="26">
        <v>0</v>
      </c>
      <c r="N35" s="24">
        <v>1</v>
      </c>
      <c r="O35" s="25"/>
      <c r="P35" s="26">
        <v>1</v>
      </c>
      <c r="Q35" s="26"/>
    </row>
    <row r="36" spans="1:17" ht="13.5" customHeight="1">
      <c r="A36" s="23">
        <v>29</v>
      </c>
      <c r="B36" s="24">
        <v>6.08</v>
      </c>
      <c r="C36" s="25"/>
      <c r="D36" s="26"/>
      <c r="E36" s="26">
        <v>1</v>
      </c>
      <c r="F36" s="27">
        <v>0.25</v>
      </c>
      <c r="G36" s="25"/>
      <c r="H36" s="26"/>
      <c r="I36" s="26">
        <v>1</v>
      </c>
      <c r="J36" s="24">
        <v>0</v>
      </c>
      <c r="K36" s="25"/>
      <c r="L36" s="26">
        <v>1</v>
      </c>
      <c r="M36" s="26">
        <v>0</v>
      </c>
      <c r="N36" s="24">
        <v>0</v>
      </c>
      <c r="O36" s="25"/>
      <c r="P36" s="26">
        <v>1</v>
      </c>
      <c r="Q36" s="26"/>
    </row>
    <row r="37" spans="1:17" ht="13.5" customHeight="1">
      <c r="A37" s="23">
        <v>30</v>
      </c>
      <c r="B37" s="24">
        <v>7.48</v>
      </c>
      <c r="C37" s="25"/>
      <c r="D37" s="26"/>
      <c r="E37" s="26">
        <v>1</v>
      </c>
      <c r="F37" s="27">
        <v>1.2</v>
      </c>
      <c r="G37" s="25"/>
      <c r="H37" s="26">
        <v>1</v>
      </c>
      <c r="I37" s="26"/>
      <c r="J37" s="24">
        <v>0</v>
      </c>
      <c r="K37" s="25"/>
      <c r="L37" s="26">
        <v>1</v>
      </c>
      <c r="M37" s="26">
        <v>0</v>
      </c>
      <c r="N37" s="24">
        <v>6</v>
      </c>
      <c r="O37" s="25"/>
      <c r="P37" s="26"/>
      <c r="Q37" s="26">
        <v>1</v>
      </c>
    </row>
    <row r="38" spans="1:17" ht="13.5" customHeight="1">
      <c r="A38" s="23">
        <v>31</v>
      </c>
      <c r="B38" s="24">
        <v>2.06</v>
      </c>
      <c r="C38" s="25"/>
      <c r="D38" s="26">
        <v>1</v>
      </c>
      <c r="E38" s="26"/>
      <c r="F38" s="27">
        <v>0.2</v>
      </c>
      <c r="G38" s="25"/>
      <c r="H38" s="26"/>
      <c r="I38" s="26">
        <v>1</v>
      </c>
      <c r="J38" s="24">
        <v>0</v>
      </c>
      <c r="K38" s="25"/>
      <c r="L38" s="26">
        <v>1</v>
      </c>
      <c r="M38" s="26">
        <v>0</v>
      </c>
      <c r="N38" s="24">
        <v>0</v>
      </c>
      <c r="O38" s="25"/>
      <c r="P38" s="26">
        <v>1</v>
      </c>
      <c r="Q38" s="26"/>
    </row>
    <row r="39" spans="1:17" ht="13.5" customHeight="1">
      <c r="A39" s="23">
        <v>32</v>
      </c>
      <c r="B39" s="24">
        <v>3.39</v>
      </c>
      <c r="C39" s="25"/>
      <c r="D39" s="26">
        <v>1</v>
      </c>
      <c r="E39" s="26"/>
      <c r="F39" s="27">
        <v>0</v>
      </c>
      <c r="G39" s="25"/>
      <c r="H39" s="26"/>
      <c r="I39" s="26">
        <v>1</v>
      </c>
      <c r="J39" s="24">
        <v>0</v>
      </c>
      <c r="K39" s="25"/>
      <c r="L39" s="26">
        <v>1</v>
      </c>
      <c r="M39" s="26">
        <v>0</v>
      </c>
      <c r="N39" s="24">
        <v>0</v>
      </c>
      <c r="O39" s="25"/>
      <c r="P39" s="26">
        <v>1</v>
      </c>
      <c r="Q39" s="26"/>
    </row>
    <row r="40" spans="1:17" ht="13.5" customHeight="1">
      <c r="A40" s="23">
        <v>33</v>
      </c>
      <c r="B40" s="24">
        <v>2.31</v>
      </c>
      <c r="C40" s="25"/>
      <c r="D40" s="26">
        <v>1</v>
      </c>
      <c r="E40" s="26"/>
      <c r="F40" s="27">
        <v>0</v>
      </c>
      <c r="G40" s="25"/>
      <c r="H40" s="26"/>
      <c r="I40" s="26">
        <v>1</v>
      </c>
      <c r="J40" s="24">
        <v>0</v>
      </c>
      <c r="K40" s="25"/>
      <c r="L40" s="26">
        <v>1</v>
      </c>
      <c r="M40" s="26">
        <v>0</v>
      </c>
      <c r="N40" s="24">
        <v>0</v>
      </c>
      <c r="O40" s="25"/>
      <c r="P40" s="26">
        <v>1</v>
      </c>
      <c r="Q40" s="26"/>
    </row>
    <row r="41" spans="1:17" ht="13.5" customHeight="1">
      <c r="A41" s="23">
        <v>34</v>
      </c>
      <c r="B41" s="24">
        <v>0.57</v>
      </c>
      <c r="C41" s="25"/>
      <c r="D41" s="26">
        <v>1</v>
      </c>
      <c r="E41" s="26"/>
      <c r="F41" s="27">
        <v>0</v>
      </c>
      <c r="G41" s="25"/>
      <c r="H41" s="26"/>
      <c r="I41" s="26">
        <v>1</v>
      </c>
      <c r="J41" s="24">
        <v>0</v>
      </c>
      <c r="K41" s="25"/>
      <c r="L41" s="26">
        <v>1</v>
      </c>
      <c r="M41" s="26">
        <v>0</v>
      </c>
      <c r="N41" s="24">
        <v>0</v>
      </c>
      <c r="O41" s="25"/>
      <c r="P41" s="26">
        <v>1</v>
      </c>
      <c r="Q41" s="26"/>
    </row>
    <row r="42" spans="1:17" ht="13.5" customHeight="1">
      <c r="A42" s="23">
        <v>35</v>
      </c>
      <c r="B42" s="24">
        <v>0.68</v>
      </c>
      <c r="C42" s="25"/>
      <c r="D42" s="26">
        <v>1</v>
      </c>
      <c r="E42" s="26"/>
      <c r="F42" s="27">
        <v>0</v>
      </c>
      <c r="G42" s="25"/>
      <c r="H42" s="26"/>
      <c r="I42" s="26">
        <v>1</v>
      </c>
      <c r="J42" s="24">
        <v>0</v>
      </c>
      <c r="K42" s="25"/>
      <c r="L42" s="26">
        <v>1</v>
      </c>
      <c r="M42" s="26">
        <v>0</v>
      </c>
      <c r="N42" s="24">
        <v>11</v>
      </c>
      <c r="O42" s="25"/>
      <c r="P42" s="26"/>
      <c r="Q42" s="26">
        <v>1</v>
      </c>
    </row>
    <row r="43" spans="1:17" ht="13.5" customHeight="1">
      <c r="A43" s="23">
        <v>36</v>
      </c>
      <c r="B43" s="24">
        <v>2.87</v>
      </c>
      <c r="C43" s="25"/>
      <c r="D43" s="26">
        <v>1</v>
      </c>
      <c r="E43" s="26"/>
      <c r="F43" s="27">
        <v>0.15</v>
      </c>
      <c r="G43" s="25"/>
      <c r="H43" s="26"/>
      <c r="I43" s="26">
        <v>1</v>
      </c>
      <c r="J43" s="24">
        <v>0</v>
      </c>
      <c r="K43" s="25"/>
      <c r="L43" s="26">
        <v>1</v>
      </c>
      <c r="M43" s="26">
        <v>0</v>
      </c>
      <c r="N43" s="24">
        <v>0</v>
      </c>
      <c r="O43" s="25"/>
      <c r="P43" s="26">
        <v>1</v>
      </c>
      <c r="Q43" s="26"/>
    </row>
    <row r="44" spans="1:17" ht="13.5" customHeight="1">
      <c r="A44" s="23">
        <v>37</v>
      </c>
      <c r="B44" s="24">
        <v>6.06</v>
      </c>
      <c r="C44" s="25"/>
      <c r="D44" s="26"/>
      <c r="E44" s="26">
        <v>1</v>
      </c>
      <c r="F44" s="27">
        <v>1</v>
      </c>
      <c r="G44" s="25"/>
      <c r="H44" s="26">
        <v>1</v>
      </c>
      <c r="I44" s="26"/>
      <c r="J44" s="24">
        <v>0</v>
      </c>
      <c r="K44" s="25"/>
      <c r="L44" s="26">
        <v>1</v>
      </c>
      <c r="M44" s="26">
        <v>0</v>
      </c>
      <c r="N44" s="24">
        <v>0</v>
      </c>
      <c r="O44" s="25"/>
      <c r="P44" s="26">
        <v>1</v>
      </c>
      <c r="Q44" s="26"/>
    </row>
    <row r="45" spans="1:17" ht="13.5" customHeight="1">
      <c r="A45" s="23">
        <v>38</v>
      </c>
      <c r="B45" s="24">
        <v>3.8</v>
      </c>
      <c r="C45" s="25"/>
      <c r="D45" s="26">
        <v>1</v>
      </c>
      <c r="E45" s="26"/>
      <c r="F45" s="27">
        <v>0.25</v>
      </c>
      <c r="G45" s="25"/>
      <c r="H45" s="26"/>
      <c r="I45" s="26">
        <v>1</v>
      </c>
      <c r="J45" s="24">
        <v>0</v>
      </c>
      <c r="K45" s="25"/>
      <c r="L45" s="26">
        <v>1</v>
      </c>
      <c r="M45" s="26">
        <v>0</v>
      </c>
      <c r="N45" s="24">
        <v>0</v>
      </c>
      <c r="O45" s="25"/>
      <c r="P45" s="26">
        <v>1</v>
      </c>
      <c r="Q45" s="26"/>
    </row>
    <row r="46" spans="1:17" ht="13.5" customHeight="1">
      <c r="A46" s="23">
        <v>39</v>
      </c>
      <c r="B46" s="24">
        <v>4.86</v>
      </c>
      <c r="C46" s="25"/>
      <c r="D46" s="26">
        <v>1</v>
      </c>
      <c r="E46" s="26"/>
      <c r="F46" s="27">
        <v>0</v>
      </c>
      <c r="G46" s="25"/>
      <c r="H46" s="26"/>
      <c r="I46" s="26">
        <v>1</v>
      </c>
      <c r="J46" s="24">
        <v>0</v>
      </c>
      <c r="K46" s="25"/>
      <c r="L46" s="26">
        <v>1</v>
      </c>
      <c r="M46" s="26">
        <v>0</v>
      </c>
      <c r="N46" s="24">
        <v>0</v>
      </c>
      <c r="O46" s="25"/>
      <c r="P46" s="26">
        <v>1</v>
      </c>
      <c r="Q46" s="26"/>
    </row>
    <row r="47" spans="1:17" ht="13.5" customHeight="1">
      <c r="A47" s="23">
        <v>40</v>
      </c>
      <c r="B47" s="24">
        <v>3.71</v>
      </c>
      <c r="C47" s="25"/>
      <c r="D47" s="26">
        <v>1</v>
      </c>
      <c r="E47" s="26"/>
      <c r="F47" s="27">
        <v>1.2</v>
      </c>
      <c r="G47" s="25"/>
      <c r="H47" s="26">
        <v>1</v>
      </c>
      <c r="I47" s="26"/>
      <c r="J47" s="24">
        <v>0</v>
      </c>
      <c r="K47" s="25"/>
      <c r="L47" s="26">
        <v>1</v>
      </c>
      <c r="M47" s="26">
        <v>0</v>
      </c>
      <c r="N47" s="24">
        <v>2</v>
      </c>
      <c r="O47" s="25"/>
      <c r="P47" s="26">
        <v>1</v>
      </c>
      <c r="Q47" s="26"/>
    </row>
    <row r="48" spans="1:17" ht="13.5" customHeight="1">
      <c r="A48" s="23">
        <v>41</v>
      </c>
      <c r="B48" s="24">
        <v>3.86</v>
      </c>
      <c r="C48" s="25"/>
      <c r="D48" s="26">
        <v>1</v>
      </c>
      <c r="E48" s="26"/>
      <c r="F48" s="27">
        <v>1.2</v>
      </c>
      <c r="G48" s="25"/>
      <c r="H48" s="26">
        <v>1</v>
      </c>
      <c r="I48" s="26"/>
      <c r="J48" s="24">
        <v>0</v>
      </c>
      <c r="K48" s="25"/>
      <c r="L48" s="26">
        <v>1</v>
      </c>
      <c r="M48" s="26">
        <v>0</v>
      </c>
      <c r="N48" s="24">
        <v>0</v>
      </c>
      <c r="O48" s="25"/>
      <c r="P48" s="26">
        <v>1</v>
      </c>
      <c r="Q48" s="26"/>
    </row>
    <row r="49" spans="1:17" ht="13.5" customHeight="1">
      <c r="A49" s="23">
        <v>42</v>
      </c>
      <c r="B49" s="24">
        <v>4.45</v>
      </c>
      <c r="C49" s="25"/>
      <c r="D49" s="26">
        <v>1</v>
      </c>
      <c r="E49" s="26"/>
      <c r="F49" s="27">
        <v>2</v>
      </c>
      <c r="G49" s="25"/>
      <c r="H49" s="26">
        <v>1</v>
      </c>
      <c r="I49" s="26"/>
      <c r="J49" s="24">
        <v>0</v>
      </c>
      <c r="K49" s="25"/>
      <c r="L49" s="26">
        <v>1</v>
      </c>
      <c r="M49" s="26">
        <v>0</v>
      </c>
      <c r="N49" s="24">
        <v>0</v>
      </c>
      <c r="O49" s="25"/>
      <c r="P49" s="26">
        <v>1</v>
      </c>
      <c r="Q49" s="26"/>
    </row>
    <row r="50" spans="1:17" ht="13.5" customHeight="1">
      <c r="A50" s="23">
        <v>43</v>
      </c>
      <c r="B50" s="24">
        <v>3.76</v>
      </c>
      <c r="C50" s="25"/>
      <c r="D50" s="26">
        <v>1</v>
      </c>
      <c r="E50" s="26"/>
      <c r="F50" s="27">
        <v>2</v>
      </c>
      <c r="G50" s="25"/>
      <c r="H50" s="26">
        <v>1</v>
      </c>
      <c r="I50" s="26"/>
      <c r="J50" s="24">
        <v>0</v>
      </c>
      <c r="K50" s="25"/>
      <c r="L50" s="26">
        <v>1</v>
      </c>
      <c r="M50" s="26">
        <v>0</v>
      </c>
      <c r="N50" s="24">
        <v>0</v>
      </c>
      <c r="O50" s="25"/>
      <c r="P50" s="26">
        <v>1</v>
      </c>
      <c r="Q50" s="26"/>
    </row>
    <row r="51" spans="1:17" ht="15.75" customHeight="1">
      <c r="A51" s="23">
        <v>44</v>
      </c>
      <c r="B51" s="24">
        <v>2.28</v>
      </c>
      <c r="C51" s="25"/>
      <c r="D51" s="26">
        <v>1</v>
      </c>
      <c r="E51" s="26"/>
      <c r="F51" s="27">
        <v>0.25</v>
      </c>
      <c r="G51" s="25"/>
      <c r="H51" s="26"/>
      <c r="I51" s="26">
        <v>1</v>
      </c>
      <c r="J51" s="24">
        <v>0</v>
      </c>
      <c r="K51" s="25"/>
      <c r="L51" s="26">
        <v>1</v>
      </c>
      <c r="M51" s="26">
        <v>0</v>
      </c>
      <c r="N51" s="24">
        <v>0</v>
      </c>
      <c r="O51" s="25"/>
      <c r="P51" s="26">
        <v>1</v>
      </c>
      <c r="Q51" s="26"/>
    </row>
    <row r="52" spans="1:17" ht="15.75" customHeight="1">
      <c r="A52" s="23">
        <v>45</v>
      </c>
      <c r="B52" s="24">
        <v>1.69</v>
      </c>
      <c r="C52" s="25"/>
      <c r="D52" s="26">
        <v>1</v>
      </c>
      <c r="E52" s="26"/>
      <c r="F52" s="27">
        <v>0.5</v>
      </c>
      <c r="G52" s="25"/>
      <c r="H52" s="26">
        <v>1</v>
      </c>
      <c r="I52" s="26"/>
      <c r="J52" s="24">
        <v>0</v>
      </c>
      <c r="K52" s="25"/>
      <c r="L52" s="26">
        <v>1</v>
      </c>
      <c r="M52" s="26">
        <v>0</v>
      </c>
      <c r="N52" s="24">
        <v>0</v>
      </c>
      <c r="O52" s="25"/>
      <c r="P52" s="26">
        <v>1</v>
      </c>
      <c r="Q52" s="26"/>
    </row>
    <row r="53" spans="1:17" ht="15.75" customHeight="1">
      <c r="A53" s="23">
        <v>46</v>
      </c>
      <c r="B53" s="24">
        <v>0.35</v>
      </c>
      <c r="C53" s="25"/>
      <c r="D53" s="26">
        <v>1</v>
      </c>
      <c r="E53" s="26"/>
      <c r="F53" s="27">
        <v>0</v>
      </c>
      <c r="G53" s="25"/>
      <c r="H53" s="26"/>
      <c r="I53" s="26">
        <v>1</v>
      </c>
      <c r="J53" s="24">
        <v>0</v>
      </c>
      <c r="K53" s="25"/>
      <c r="L53" s="26">
        <v>1</v>
      </c>
      <c r="M53" s="26">
        <v>0</v>
      </c>
      <c r="N53" s="24">
        <v>0</v>
      </c>
      <c r="O53" s="25"/>
      <c r="P53" s="26">
        <v>1</v>
      </c>
      <c r="Q53" s="26"/>
    </row>
    <row r="54" spans="1:17" ht="15.75" customHeight="1">
      <c r="A54" s="23">
        <v>47</v>
      </c>
      <c r="B54" s="24">
        <v>3.29</v>
      </c>
      <c r="C54" s="25"/>
      <c r="D54" s="26">
        <v>1</v>
      </c>
      <c r="E54" s="26"/>
      <c r="F54" s="27">
        <v>0.25</v>
      </c>
      <c r="G54" s="25"/>
      <c r="H54" s="26"/>
      <c r="I54" s="26">
        <v>1</v>
      </c>
      <c r="J54" s="24">
        <v>0</v>
      </c>
      <c r="K54" s="25"/>
      <c r="L54" s="26">
        <v>1</v>
      </c>
      <c r="M54" s="26">
        <v>0</v>
      </c>
      <c r="N54" s="24">
        <v>2</v>
      </c>
      <c r="O54" s="25"/>
      <c r="P54" s="26">
        <v>1</v>
      </c>
      <c r="Q54" s="26"/>
    </row>
    <row r="55" spans="1:17" ht="15.75" customHeight="1">
      <c r="A55" s="23">
        <v>48</v>
      </c>
      <c r="B55" s="24">
        <v>3.24</v>
      </c>
      <c r="C55" s="25"/>
      <c r="D55" s="26">
        <v>1</v>
      </c>
      <c r="E55" s="26"/>
      <c r="F55" s="27">
        <v>0.25</v>
      </c>
      <c r="G55" s="25"/>
      <c r="H55" s="26"/>
      <c r="I55" s="26">
        <v>1</v>
      </c>
      <c r="J55" s="24">
        <v>0</v>
      </c>
      <c r="K55" s="25"/>
      <c r="L55" s="26">
        <v>1</v>
      </c>
      <c r="M55" s="26">
        <v>0</v>
      </c>
      <c r="N55" s="24">
        <v>1</v>
      </c>
      <c r="O55" s="25"/>
      <c r="P55" s="26">
        <v>1</v>
      </c>
      <c r="Q55" s="26"/>
    </row>
    <row r="56" spans="1:17" ht="15.75" customHeight="1">
      <c r="A56" s="23">
        <v>49</v>
      </c>
      <c r="B56" s="24">
        <v>15.6</v>
      </c>
      <c r="C56" s="25"/>
      <c r="D56" s="26"/>
      <c r="E56" s="26">
        <v>1</v>
      </c>
      <c r="F56" s="27">
        <v>2.8</v>
      </c>
      <c r="G56" s="25"/>
      <c r="H56" s="26">
        <v>1</v>
      </c>
      <c r="I56" s="26"/>
      <c r="J56" s="24">
        <v>0</v>
      </c>
      <c r="K56" s="25"/>
      <c r="L56" s="26">
        <v>1</v>
      </c>
      <c r="M56" s="26">
        <v>0</v>
      </c>
      <c r="N56" s="24">
        <v>0</v>
      </c>
      <c r="O56" s="25"/>
      <c r="P56" s="26">
        <v>1</v>
      </c>
      <c r="Q56" s="26"/>
    </row>
    <row r="57" spans="1:17" ht="15.75" customHeight="1">
      <c r="A57" s="23">
        <v>50</v>
      </c>
      <c r="B57" s="28">
        <v>3.46</v>
      </c>
      <c r="C57" s="25"/>
      <c r="D57" s="26">
        <v>1</v>
      </c>
      <c r="E57" s="26"/>
      <c r="F57" s="27">
        <v>0.2</v>
      </c>
      <c r="G57" s="25"/>
      <c r="H57" s="26"/>
      <c r="I57" s="26">
        <v>1</v>
      </c>
      <c r="J57" s="28">
        <v>0</v>
      </c>
      <c r="K57" s="25"/>
      <c r="L57" s="26">
        <v>1</v>
      </c>
      <c r="M57" s="26">
        <v>0</v>
      </c>
      <c r="N57" s="24">
        <v>0</v>
      </c>
      <c r="O57" s="25"/>
      <c r="P57" s="26">
        <v>1</v>
      </c>
      <c r="Q57" s="26"/>
    </row>
    <row r="58" spans="1:17" ht="15.75" customHeight="1">
      <c r="A58" s="23">
        <v>51</v>
      </c>
      <c r="B58" s="28">
        <v>6.67</v>
      </c>
      <c r="C58" s="25"/>
      <c r="D58" s="26"/>
      <c r="E58" s="26">
        <v>1</v>
      </c>
      <c r="F58" s="27">
        <v>0.4</v>
      </c>
      <c r="G58" s="25"/>
      <c r="H58" s="26"/>
      <c r="I58" s="26">
        <v>1</v>
      </c>
      <c r="J58" s="28">
        <v>0</v>
      </c>
      <c r="K58" s="25"/>
      <c r="L58" s="26">
        <v>1</v>
      </c>
      <c r="M58" s="26">
        <v>0</v>
      </c>
      <c r="N58" s="24">
        <v>0</v>
      </c>
      <c r="O58" s="25"/>
      <c r="P58" s="26">
        <v>1</v>
      </c>
      <c r="Q58" s="26"/>
    </row>
    <row r="59" spans="1:17" ht="15.75" customHeight="1">
      <c r="A59" s="23">
        <v>52</v>
      </c>
      <c r="B59" s="28">
        <v>6.05</v>
      </c>
      <c r="C59" s="25"/>
      <c r="D59" s="26"/>
      <c r="E59" s="26">
        <v>1</v>
      </c>
      <c r="F59" s="27">
        <v>0.4</v>
      </c>
      <c r="G59" s="25"/>
      <c r="H59" s="26"/>
      <c r="I59" s="26">
        <v>1</v>
      </c>
      <c r="J59" s="28">
        <v>0</v>
      </c>
      <c r="K59" s="25"/>
      <c r="L59" s="26">
        <v>1</v>
      </c>
      <c r="M59" s="26">
        <v>0</v>
      </c>
      <c r="N59" s="24">
        <v>105</v>
      </c>
      <c r="O59" s="25"/>
      <c r="P59" s="26"/>
      <c r="Q59" s="26">
        <v>1</v>
      </c>
    </row>
    <row r="60" spans="1:17" ht="15.75" customHeight="1">
      <c r="A60" s="23">
        <v>53</v>
      </c>
      <c r="B60" s="28">
        <v>0.29</v>
      </c>
      <c r="C60" s="25"/>
      <c r="D60" s="26">
        <v>1</v>
      </c>
      <c r="E60" s="26"/>
      <c r="F60" s="27">
        <v>0</v>
      </c>
      <c r="G60" s="25"/>
      <c r="H60" s="26"/>
      <c r="I60" s="26">
        <v>1</v>
      </c>
      <c r="J60" s="28">
        <v>0</v>
      </c>
      <c r="K60" s="25"/>
      <c r="L60" s="26">
        <v>1</v>
      </c>
      <c r="M60" s="26">
        <v>0</v>
      </c>
      <c r="N60" s="24">
        <v>3</v>
      </c>
      <c r="O60" s="25"/>
      <c r="P60" s="26">
        <v>1</v>
      </c>
      <c r="Q60" s="26"/>
    </row>
    <row r="61" spans="1:17" ht="15.75" customHeight="1">
      <c r="A61" s="23">
        <v>54</v>
      </c>
      <c r="B61" s="28">
        <v>0.49</v>
      </c>
      <c r="C61" s="25"/>
      <c r="D61" s="26">
        <v>1</v>
      </c>
      <c r="E61" s="26"/>
      <c r="F61" s="27">
        <v>0</v>
      </c>
      <c r="G61" s="25"/>
      <c r="H61" s="26"/>
      <c r="I61" s="26">
        <v>1</v>
      </c>
      <c r="J61" s="28">
        <v>0</v>
      </c>
      <c r="K61" s="25"/>
      <c r="L61" s="26">
        <v>1</v>
      </c>
      <c r="M61" s="26">
        <v>0</v>
      </c>
      <c r="N61" s="24">
        <v>0</v>
      </c>
      <c r="O61" s="25"/>
      <c r="P61" s="26">
        <v>1</v>
      </c>
      <c r="Q61" s="26"/>
    </row>
    <row r="62" spans="1:17" ht="15.75" customHeight="1">
      <c r="A62" s="23">
        <v>55</v>
      </c>
      <c r="B62" s="28">
        <v>3.83</v>
      </c>
      <c r="C62" s="25"/>
      <c r="D62" s="26">
        <v>1</v>
      </c>
      <c r="E62" s="26"/>
      <c r="F62" s="27">
        <v>0.1</v>
      </c>
      <c r="G62" s="25"/>
      <c r="H62" s="26"/>
      <c r="I62" s="26">
        <v>1</v>
      </c>
      <c r="J62" s="28">
        <v>0</v>
      </c>
      <c r="K62" s="25"/>
      <c r="L62" s="26">
        <v>1</v>
      </c>
      <c r="M62" s="26">
        <v>0</v>
      </c>
      <c r="N62" s="24">
        <v>0</v>
      </c>
      <c r="O62" s="25"/>
      <c r="P62" s="26">
        <v>1</v>
      </c>
      <c r="Q62" s="26"/>
    </row>
    <row r="63" spans="1:17" ht="15.75" customHeight="1">
      <c r="A63" s="23">
        <v>56</v>
      </c>
      <c r="B63" s="28">
        <v>6.52</v>
      </c>
      <c r="C63" s="25"/>
      <c r="D63" s="26"/>
      <c r="E63" s="26">
        <v>1</v>
      </c>
      <c r="F63" s="27">
        <v>0.1</v>
      </c>
      <c r="G63" s="25"/>
      <c r="H63" s="26"/>
      <c r="I63" s="26">
        <v>1</v>
      </c>
      <c r="J63" s="28">
        <v>0</v>
      </c>
      <c r="K63" s="25"/>
      <c r="L63" s="26">
        <v>1</v>
      </c>
      <c r="M63" s="26">
        <v>0</v>
      </c>
      <c r="N63" s="24">
        <v>2</v>
      </c>
      <c r="O63" s="25"/>
      <c r="P63" s="26">
        <v>1</v>
      </c>
      <c r="Q63" s="26"/>
    </row>
    <row r="64" spans="1:17" ht="15.75" customHeight="1">
      <c r="A64" s="23">
        <v>57</v>
      </c>
      <c r="B64" s="28">
        <v>6.08</v>
      </c>
      <c r="C64" s="25"/>
      <c r="D64" s="26"/>
      <c r="E64" s="26">
        <v>1</v>
      </c>
      <c r="F64" s="27">
        <v>0.3</v>
      </c>
      <c r="G64" s="25"/>
      <c r="H64" s="26"/>
      <c r="I64" s="26">
        <v>1</v>
      </c>
      <c r="J64" s="28">
        <v>0</v>
      </c>
      <c r="K64" s="25"/>
      <c r="L64" s="26">
        <v>1</v>
      </c>
      <c r="M64" s="26">
        <v>0</v>
      </c>
      <c r="N64" s="24">
        <v>0</v>
      </c>
      <c r="O64" s="25"/>
      <c r="P64" s="26">
        <v>1</v>
      </c>
      <c r="Q64" s="26"/>
    </row>
    <row r="65" spans="1:17" ht="15.75" customHeight="1">
      <c r="A65" s="23">
        <v>58</v>
      </c>
      <c r="B65" s="28">
        <v>4.52</v>
      </c>
      <c r="C65" s="25"/>
      <c r="D65" s="26">
        <v>1</v>
      </c>
      <c r="E65" s="26"/>
      <c r="F65" s="27">
        <v>1.4</v>
      </c>
      <c r="G65" s="25"/>
      <c r="H65" s="26">
        <v>1</v>
      </c>
      <c r="I65" s="26"/>
      <c r="J65" s="28">
        <v>0</v>
      </c>
      <c r="K65" s="25"/>
      <c r="L65" s="26">
        <v>1</v>
      </c>
      <c r="M65" s="26">
        <v>0</v>
      </c>
      <c r="N65" s="24">
        <v>1</v>
      </c>
      <c r="O65" s="25"/>
      <c r="P65" s="26">
        <v>1</v>
      </c>
      <c r="Q65" s="26"/>
    </row>
    <row r="66" spans="1:17" ht="15.75" customHeight="1">
      <c r="A66" s="23">
        <v>59</v>
      </c>
      <c r="B66" s="28">
        <v>5.27</v>
      </c>
      <c r="C66" s="25"/>
      <c r="D66" s="26"/>
      <c r="E66" s="26">
        <v>1</v>
      </c>
      <c r="F66" s="27">
        <v>1</v>
      </c>
      <c r="G66" s="25"/>
      <c r="H66" s="26">
        <v>1</v>
      </c>
      <c r="I66" s="26"/>
      <c r="J66" s="28">
        <v>0</v>
      </c>
      <c r="K66" s="25"/>
      <c r="L66" s="26">
        <v>1</v>
      </c>
      <c r="M66" s="26">
        <v>0</v>
      </c>
      <c r="N66" s="24">
        <v>11</v>
      </c>
      <c r="O66" s="25"/>
      <c r="P66" s="26"/>
      <c r="Q66" s="26">
        <v>1</v>
      </c>
    </row>
    <row r="67" spans="1:17" ht="15.75" customHeight="1">
      <c r="A67" s="23">
        <v>60</v>
      </c>
      <c r="B67" s="28">
        <v>0.91</v>
      </c>
      <c r="C67" s="25"/>
      <c r="D67" s="26">
        <v>1</v>
      </c>
      <c r="E67" s="26"/>
      <c r="F67" s="27">
        <v>0</v>
      </c>
      <c r="G67" s="25"/>
      <c r="H67" s="26"/>
      <c r="I67" s="26">
        <v>1</v>
      </c>
      <c r="J67" s="28">
        <v>0</v>
      </c>
      <c r="K67" s="25"/>
      <c r="L67" s="26">
        <v>1</v>
      </c>
      <c r="M67" s="26">
        <v>0</v>
      </c>
      <c r="N67" s="24">
        <v>1</v>
      </c>
      <c r="O67" s="25"/>
      <c r="P67" s="26">
        <v>1</v>
      </c>
      <c r="Q67" s="26"/>
    </row>
    <row r="68" spans="1:17" ht="15.75" customHeight="1">
      <c r="A68" s="23">
        <v>61</v>
      </c>
      <c r="B68" s="28">
        <v>0.96</v>
      </c>
      <c r="C68" s="25"/>
      <c r="D68" s="26">
        <v>1</v>
      </c>
      <c r="E68" s="26"/>
      <c r="F68" s="27">
        <v>0.5</v>
      </c>
      <c r="G68" s="25"/>
      <c r="H68" s="26">
        <v>1</v>
      </c>
      <c r="I68" s="26"/>
      <c r="J68" s="28">
        <v>0</v>
      </c>
      <c r="K68" s="25"/>
      <c r="L68" s="26">
        <v>1</v>
      </c>
      <c r="M68" s="26">
        <v>0</v>
      </c>
      <c r="N68" s="24">
        <v>0</v>
      </c>
      <c r="O68" s="25"/>
      <c r="P68" s="26">
        <v>1</v>
      </c>
      <c r="Q68" s="26"/>
    </row>
    <row r="69" spans="1:17" s="32" customFormat="1" ht="13.5" customHeight="1">
      <c r="A69" s="29" t="s">
        <v>25</v>
      </c>
      <c r="B69" s="30"/>
      <c r="C69" s="30"/>
      <c r="D69" s="30">
        <f>SUM(D8:D68)</f>
        <v>43</v>
      </c>
      <c r="E69" s="30">
        <f>SUM(E8:E68)</f>
        <v>18</v>
      </c>
      <c r="F69" s="31"/>
      <c r="G69" s="31"/>
      <c r="H69" s="30">
        <f>SUM(H8:H68)</f>
        <v>22</v>
      </c>
      <c r="I69" s="30">
        <f>SUM(I8:I68)</f>
        <v>39</v>
      </c>
      <c r="J69" s="30"/>
      <c r="K69" s="30"/>
      <c r="L69" s="30">
        <f>SUM(L8:L68)</f>
        <v>57</v>
      </c>
      <c r="M69" s="30">
        <f>SUM(M8:M68)</f>
        <v>4</v>
      </c>
      <c r="N69" s="30"/>
      <c r="O69" s="30"/>
      <c r="P69" s="30">
        <f>SUM(P8:P68)</f>
        <v>55</v>
      </c>
      <c r="Q69" s="30">
        <f>SUM(Q8:Q68)</f>
        <v>6</v>
      </c>
    </row>
    <row r="70" spans="255:256" s="2" customFormat="1" ht="12.75">
      <c r="IU70"/>
      <c r="IV70"/>
    </row>
    <row r="74" ht="12.75">
      <c r="N74" s="2" t="s">
        <v>26</v>
      </c>
    </row>
  </sheetData>
  <sheetProtection selectLockedCells="1" selectUnlockedCells="1"/>
  <mergeCells count="6">
    <mergeCell ref="B2:Q2"/>
    <mergeCell ref="B3:Q3"/>
    <mergeCell ref="B4:E4"/>
    <mergeCell ref="F4:I4"/>
    <mergeCell ref="J4:M4"/>
    <mergeCell ref="N4:Q4"/>
  </mergeCells>
  <printOptions/>
  <pageMargins left="0.31527777777777777" right="0.27569444444444446" top="0.7479166666666667" bottom="0.7479166666666667" header="0.5118055555555555" footer="0.5118055555555555"/>
  <pageSetup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6:Y25"/>
  <sheetViews>
    <sheetView tabSelected="1" workbookViewId="0" topLeftCell="A1">
      <selection activeCell="A10" sqref="A10"/>
    </sheetView>
  </sheetViews>
  <sheetFormatPr defaultColWidth="11.421875" defaultRowHeight="15"/>
  <cols>
    <col min="1" max="1" width="10.7109375" style="2" customWidth="1"/>
    <col min="2" max="3" width="4.7109375" style="2" customWidth="1"/>
    <col min="4" max="4" width="10.7109375" style="2" customWidth="1"/>
    <col min="5" max="6" width="4.7109375" style="2" customWidth="1"/>
    <col min="7" max="7" width="10.7109375" style="2" customWidth="1"/>
    <col min="8" max="8" width="7.57421875" style="2" customWidth="1"/>
    <col min="9" max="9" width="5.8515625" style="2" customWidth="1"/>
    <col min="10" max="10" width="10.7109375" style="2" customWidth="1"/>
    <col min="11" max="11" width="4.7109375" style="2" customWidth="1"/>
    <col min="12" max="12" width="7.7109375" style="2" customWidth="1"/>
    <col min="13" max="13" width="10.421875" style="2" customWidth="1"/>
    <col min="14" max="14" width="20.00390625" style="2" customWidth="1"/>
    <col min="15" max="16" width="11.421875" style="2" customWidth="1"/>
    <col min="17" max="17" width="16.7109375" style="2" customWidth="1"/>
    <col min="18" max="18" width="7.140625" style="2" customWidth="1"/>
    <col min="19" max="19" width="11.421875" style="2" customWidth="1"/>
    <col min="20" max="25" width="8.7109375" style="2" customWidth="1"/>
    <col min="26" max="16384" width="11.421875" style="2" customWidth="1"/>
  </cols>
  <sheetData>
    <row r="6" spans="4:16" ht="12.75">
      <c r="D6" s="33" t="s">
        <v>27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8" spans="1:16" ht="12.75">
      <c r="A8" s="34" t="s">
        <v>28</v>
      </c>
      <c r="B8" s="34"/>
      <c r="C8" s="34"/>
      <c r="D8" s="9" t="s">
        <v>29</v>
      </c>
      <c r="E8" s="9"/>
      <c r="F8" s="9"/>
      <c r="G8" s="9" t="s">
        <v>30</v>
      </c>
      <c r="H8" s="9"/>
      <c r="I8" s="9"/>
      <c r="J8" s="9" t="s">
        <v>31</v>
      </c>
      <c r="K8" s="9"/>
      <c r="L8" s="9"/>
      <c r="M8" s="35" t="s">
        <v>32</v>
      </c>
      <c r="N8" s="35" t="s">
        <v>32</v>
      </c>
      <c r="O8" s="36" t="s">
        <v>32</v>
      </c>
      <c r="P8" s="37" t="s">
        <v>32</v>
      </c>
    </row>
    <row r="9" spans="1:16" ht="12.75">
      <c r="A9" s="38" t="s">
        <v>33</v>
      </c>
      <c r="B9" s="26" t="s">
        <v>34</v>
      </c>
      <c r="C9" s="39" t="s">
        <v>35</v>
      </c>
      <c r="D9" s="38" t="s">
        <v>33</v>
      </c>
      <c r="E9" s="26" t="s">
        <v>34</v>
      </c>
      <c r="F9" s="40" t="s">
        <v>35</v>
      </c>
      <c r="G9" s="38" t="s">
        <v>33</v>
      </c>
      <c r="H9" s="26" t="s">
        <v>34</v>
      </c>
      <c r="I9" s="40" t="s">
        <v>35</v>
      </c>
      <c r="J9" s="38" t="s">
        <v>33</v>
      </c>
      <c r="K9" s="26" t="s">
        <v>34</v>
      </c>
      <c r="L9" s="40" t="s">
        <v>35</v>
      </c>
      <c r="M9" s="41" t="s">
        <v>36</v>
      </c>
      <c r="N9" s="41" t="s">
        <v>37</v>
      </c>
      <c r="O9" s="42" t="s">
        <v>38</v>
      </c>
      <c r="P9" s="43" t="s">
        <v>39</v>
      </c>
    </row>
    <row r="10" spans="1:16" s="3" customFormat="1" ht="12.75">
      <c r="A10" s="44">
        <f>B10+C10</f>
        <v>61</v>
      </c>
      <c r="B10" s="45">
        <f>ResultadoAnálisis2011!$D$69</f>
        <v>43</v>
      </c>
      <c r="C10" s="46">
        <f>ResultadoAnálisis2011!$E$69</f>
        <v>18</v>
      </c>
      <c r="D10" s="44">
        <f>E10+F10</f>
        <v>61</v>
      </c>
      <c r="E10" s="45">
        <f>ResultadoAnálisis2011!$H$69</f>
        <v>22</v>
      </c>
      <c r="F10" s="47">
        <f>ResultadoAnálisis2011!$I$69</f>
        <v>39</v>
      </c>
      <c r="G10" s="44">
        <f>H10+I10</f>
        <v>61</v>
      </c>
      <c r="H10" s="45">
        <f>ResultadoAnálisis2011!$L$69</f>
        <v>57</v>
      </c>
      <c r="I10" s="47">
        <f>ResultadoAnálisis2011!$M$69</f>
        <v>4</v>
      </c>
      <c r="J10" s="44">
        <f>K10+L10</f>
        <v>61</v>
      </c>
      <c r="K10" s="45">
        <f>ResultadoAnálisis2011!$P$69</f>
        <v>55</v>
      </c>
      <c r="L10" s="47">
        <f>ResultadoAnálisis2011!$Q$69</f>
        <v>6</v>
      </c>
      <c r="M10" s="48">
        <v>60</v>
      </c>
      <c r="N10" s="48">
        <f>+M10</f>
        <v>60</v>
      </c>
      <c r="O10" s="45">
        <f>M10/2</f>
        <v>30</v>
      </c>
      <c r="P10" s="47">
        <f>M10/12</f>
        <v>5</v>
      </c>
    </row>
    <row r="11" spans="20:25" ht="12.75">
      <c r="T11" s="3"/>
      <c r="U11" s="3"/>
      <c r="V11" s="3"/>
      <c r="W11" s="3"/>
      <c r="X11" s="3"/>
      <c r="Y11" s="3"/>
    </row>
    <row r="17" spans="6:18" ht="15.75" customHeight="1">
      <c r="F17" s="49" t="s">
        <v>40</v>
      </c>
      <c r="G17" s="49"/>
      <c r="H17" s="49"/>
      <c r="I17" s="49"/>
      <c r="J17" s="49"/>
      <c r="K17" s="49"/>
      <c r="L17" s="49"/>
      <c r="M17" s="49"/>
      <c r="N17" s="49"/>
      <c r="O17" s="50" t="s">
        <v>41</v>
      </c>
      <c r="P17" s="51"/>
      <c r="Q17" s="51"/>
      <c r="R17" s="52"/>
    </row>
    <row r="18" spans="15:18" ht="16.5" customHeight="1">
      <c r="O18" s="53" t="s">
        <v>42</v>
      </c>
      <c r="P18" s="53"/>
      <c r="Q18" s="53"/>
      <c r="R18" s="54"/>
    </row>
    <row r="19" spans="1:18" ht="15" customHeight="1">
      <c r="A19" s="55"/>
      <c r="B19" s="55"/>
      <c r="C19" s="55"/>
      <c r="D19" s="55"/>
      <c r="E19" s="55"/>
      <c r="F19" s="55"/>
      <c r="G19" s="56"/>
      <c r="H19" s="57" t="s">
        <v>43</v>
      </c>
      <c r="I19" s="57"/>
      <c r="J19" s="57"/>
      <c r="K19" s="57"/>
      <c r="L19" s="57"/>
      <c r="M19" s="57"/>
      <c r="O19" s="53" t="s">
        <v>44</v>
      </c>
      <c r="P19" s="53"/>
      <c r="Q19" s="53"/>
      <c r="R19" s="54"/>
    </row>
    <row r="20" spans="7:18" ht="24.75" customHeight="1">
      <c r="G20" s="58" t="s">
        <v>45</v>
      </c>
      <c r="H20" s="59" t="s">
        <v>46</v>
      </c>
      <c r="I20" s="59"/>
      <c r="J20" s="60" t="s">
        <v>28</v>
      </c>
      <c r="K20" s="60"/>
      <c r="L20" s="61" t="s">
        <v>29</v>
      </c>
      <c r="M20" s="61"/>
      <c r="O20" s="53" t="s">
        <v>47</v>
      </c>
      <c r="P20" s="53"/>
      <c r="Q20" s="53"/>
      <c r="R20" s="62">
        <f>R19*6</f>
        <v>0</v>
      </c>
    </row>
    <row r="21" spans="1:18" ht="15.75" customHeight="1">
      <c r="A21" s="63" t="s">
        <v>48</v>
      </c>
      <c r="B21" s="63"/>
      <c r="C21" s="63"/>
      <c r="D21" s="63"/>
      <c r="E21" s="63"/>
      <c r="F21" s="63"/>
      <c r="G21" s="64" t="s">
        <v>49</v>
      </c>
      <c r="H21" s="65" t="s">
        <v>50</v>
      </c>
      <c r="I21" s="66" t="s">
        <v>51</v>
      </c>
      <c r="J21" s="66" t="s">
        <v>50</v>
      </c>
      <c r="K21" s="66" t="s">
        <v>51</v>
      </c>
      <c r="L21" s="66" t="s">
        <v>50</v>
      </c>
      <c r="M21" s="67" t="s">
        <v>51</v>
      </c>
      <c r="O21" s="68"/>
      <c r="P21" s="69" t="s">
        <v>52</v>
      </c>
      <c r="Q21" s="70"/>
      <c r="R21" s="71"/>
    </row>
    <row r="22" spans="1:18" ht="15.75" customHeight="1">
      <c r="A22" s="72" t="s">
        <v>53</v>
      </c>
      <c r="B22" s="72"/>
      <c r="C22" s="72"/>
      <c r="D22" s="72"/>
      <c r="E22" s="72"/>
      <c r="F22" s="72"/>
      <c r="G22" s="73">
        <f>(H22+I22+J22+K22+L22+M22)/6</f>
        <v>0.8389344262295082</v>
      </c>
      <c r="H22" s="74">
        <f>(((G10+J10)/2)/N10)</f>
        <v>1.0166666666666666</v>
      </c>
      <c r="I22" s="75">
        <f>(H10+K10)/(G10+J10)</f>
        <v>0.9180327868852459</v>
      </c>
      <c r="J22" s="75">
        <f>A10/N10</f>
        <v>1.0166666666666666</v>
      </c>
      <c r="K22" s="75">
        <f>B10/A10</f>
        <v>0.7049180327868853</v>
      </c>
      <c r="L22" s="75">
        <f>D10/N10</f>
        <v>1.0166666666666666</v>
      </c>
      <c r="M22" s="76">
        <f>E10/D10</f>
        <v>0.36065573770491804</v>
      </c>
      <c r="O22" s="77" t="s">
        <v>54</v>
      </c>
      <c r="P22" s="77"/>
      <c r="Q22" s="77"/>
      <c r="R22" s="78" t="e">
        <f>R20*R17/R18</f>
        <v>#DIV/0!</v>
      </c>
    </row>
    <row r="24" spans="7:8" ht="12.75">
      <c r="G24" s="79" t="s">
        <v>55</v>
      </c>
      <c r="H24" s="80">
        <f>((H22+J22+L22)/3)*100</f>
        <v>101.66666666666666</v>
      </c>
    </row>
    <row r="25" spans="7:8" ht="12.75">
      <c r="G25" s="81" t="s">
        <v>56</v>
      </c>
      <c r="H25" s="82">
        <f>((I22+K22+M22)/3)*100</f>
        <v>66.12021857923497</v>
      </c>
    </row>
  </sheetData>
  <sheetProtection selectLockedCells="1" selectUnlockedCells="1"/>
  <mergeCells count="17">
    <mergeCell ref="D6:P6"/>
    <mergeCell ref="A8:C8"/>
    <mergeCell ref="D8:F8"/>
    <mergeCell ref="G8:I8"/>
    <mergeCell ref="J8:L8"/>
    <mergeCell ref="F17:N17"/>
    <mergeCell ref="O18:Q18"/>
    <mergeCell ref="A19:F19"/>
    <mergeCell ref="H19:M19"/>
    <mergeCell ref="O19:Q19"/>
    <mergeCell ref="H20:I20"/>
    <mergeCell ref="J20:K20"/>
    <mergeCell ref="L20:M20"/>
    <mergeCell ref="O20:Q20"/>
    <mergeCell ref="A21:F21"/>
    <mergeCell ref="A22:F22"/>
    <mergeCell ref="O22:Q22"/>
  </mergeCells>
  <printOptions/>
  <pageMargins left="0.43333333333333335" right="0.4722222222222222" top="0.7479166666666667" bottom="0.7479166666666667" header="0.5118055555555555" footer="0.5118055555555555"/>
  <pageSetup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USCLAC01</dc:creator>
  <cp:keywords/>
  <dc:description/>
  <cp:lastModifiedBy>Francisco  Valladares</cp:lastModifiedBy>
  <cp:lastPrinted>2012-01-17T19:38:28Z</cp:lastPrinted>
  <dcterms:created xsi:type="dcterms:W3CDTF">2009-10-28T17:16:27Z</dcterms:created>
  <dcterms:modified xsi:type="dcterms:W3CDTF">2018-02-22T20:33:42Z</dcterms:modified>
  <cp:category/>
  <cp:version/>
  <cp:contentType/>
  <cp:contentStatus/>
  <cp:revision>1</cp:revision>
</cp:coreProperties>
</file>